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 codeName="{91AB8045-AFC0-B76E-F17D-A240E00664A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Google Drive\Exercises Files\"/>
    </mc:Choice>
  </mc:AlternateContent>
  <xr:revisionPtr revIDLastSave="0" documentId="8_{6205E59F-04EB-43F0-B350-31CBEB31526F}" xr6:coauthVersionLast="45" xr6:coauthVersionMax="45" xr10:uidLastSave="{00000000-0000-0000-0000-000000000000}"/>
  <bookViews>
    <workbookView xWindow="-108" yWindow="-108" windowWidth="23256" windowHeight="12576" activeTab="1" xr2:uid="{1013ACD3-E9AC-4D51-B376-B0C431827D35}"/>
  </bookViews>
  <sheets>
    <sheet name="Sheet1" sheetId="1" r:id="rId1"/>
    <sheet name="Sheet2" sheetId="2" r:id="rId2"/>
  </sheets>
  <functionGroups builtInGroupCount="19"/>
  <definedNames>
    <definedName name="Data_Full">Sheet1!$U$25:$W$35</definedName>
    <definedName name="Data_Tabl">Sheet2!$S$24:$U$34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H15" i="2"/>
  <c r="H24" i="2"/>
  <c r="P24" i="2"/>
  <c r="H21" i="2"/>
  <c r="P19" i="2"/>
  <c r="P17" i="2"/>
  <c r="P15" i="2"/>
  <c r="P13" i="2"/>
  <c r="P11" i="2"/>
  <c r="P9" i="2"/>
  <c r="H6" i="2"/>
  <c r="L6" i="2"/>
  <c r="O6" i="2"/>
  <c r="H15" i="1" l="1"/>
  <c r="H17" i="1"/>
  <c r="P23" i="1"/>
  <c r="H23" i="1"/>
  <c r="H21" i="1"/>
  <c r="P19" i="1"/>
  <c r="P17" i="1"/>
  <c r="P15" i="1"/>
  <c r="P13" i="1"/>
  <c r="P11" i="1"/>
  <c r="P9" i="1"/>
  <c r="H6" i="1"/>
  <c r="L6" i="1"/>
  <c r="O6" i="1"/>
</calcChain>
</file>

<file path=xl/sharedStrings.xml><?xml version="1.0" encoding="utf-8"?>
<sst xmlns="http://schemas.openxmlformats.org/spreadsheetml/2006/main" count="74" uniqueCount="47">
  <si>
    <t>الإيميل</t>
  </si>
  <si>
    <t>رقم المبنى</t>
  </si>
  <si>
    <t>الرمز البريدي</t>
  </si>
  <si>
    <t>الحي</t>
  </si>
  <si>
    <t>المدينة</t>
  </si>
  <si>
    <t>الشارع</t>
  </si>
  <si>
    <t>الرقم الإضافي</t>
  </si>
  <si>
    <t>نموذج تحديث بيانات العنوان الوطني
National Address information Form</t>
  </si>
  <si>
    <t>TR1</t>
  </si>
  <si>
    <t>TR2</t>
  </si>
  <si>
    <t>TR3</t>
  </si>
  <si>
    <t>TR4</t>
  </si>
  <si>
    <t>TR5</t>
  </si>
  <si>
    <t>TR6</t>
  </si>
  <si>
    <t>TR7</t>
  </si>
  <si>
    <t>TR8</t>
  </si>
  <si>
    <t>TR9</t>
  </si>
  <si>
    <t>TR10</t>
  </si>
  <si>
    <t>TR11</t>
  </si>
  <si>
    <t>Name</t>
  </si>
  <si>
    <t>Mobile No</t>
  </si>
  <si>
    <t>Email</t>
  </si>
  <si>
    <t>Bulding No</t>
  </si>
  <si>
    <t>Street</t>
  </si>
  <si>
    <t>District</t>
  </si>
  <si>
    <t>City</t>
  </si>
  <si>
    <t>Postal No</t>
  </si>
  <si>
    <t>Additional Number</t>
  </si>
  <si>
    <t>أتعهد أنا الموقع أدناه بأن المعلومات أعلاه صحيحة ومطابقة وأتحمل المسؤولية كاملة في حال ثبوت خلاف ذلك.</t>
  </si>
  <si>
    <t>I, the undersigned, hereby that the above information is correct and consistent, and I will be fully responsible if it is proven otherwise.</t>
  </si>
  <si>
    <t>Full Name</t>
  </si>
  <si>
    <t>الإسم</t>
  </si>
  <si>
    <t>رقم الجوال</t>
  </si>
  <si>
    <t>البريد الإلكتروني</t>
  </si>
  <si>
    <t>الإسم كاملاً</t>
  </si>
  <si>
    <t>Main Street</t>
  </si>
  <si>
    <t>Riyadh</t>
  </si>
  <si>
    <t>malfaify@outlook.sa</t>
  </si>
  <si>
    <t>تحديث بيانات العنوان الوطني
National Address Information Form</t>
  </si>
  <si>
    <t>Mobile</t>
  </si>
  <si>
    <t>Destrict</t>
  </si>
  <si>
    <t>Postal</t>
  </si>
  <si>
    <t>Additional No</t>
  </si>
  <si>
    <t>إسم الشارع</t>
  </si>
  <si>
    <t>Mousa Ahmed</t>
  </si>
  <si>
    <t>Alnozha</t>
  </si>
  <si>
    <t>Mousa Ahmed Alfaify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</si>
</sst>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/>
    <xf numFmtId="0" fontId="1" fillId="3" borderId="8" xfId="0" applyFont="1" applyFill="1" applyBorder="1" applyAlignment="1">
      <alignment vertical="top" wrapText="1" readingOrder="2"/>
    </xf>
    <xf numFmtId="0" fontId="1" fillId="3" borderId="0" xfId="0" applyFont="1" applyFill="1" applyBorder="1" applyAlignment="1">
      <alignment vertical="top" wrapText="1" readingOrder="2"/>
    </xf>
    <xf numFmtId="0" fontId="1" fillId="3" borderId="4" xfId="0" applyFont="1" applyFill="1" applyBorder="1" applyAlignment="1">
      <alignment vertical="top" wrapText="1" readingOrder="2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 readingOrder="2"/>
    </xf>
    <xf numFmtId="0" fontId="1" fillId="3" borderId="0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  <xf numFmtId="0" fontId="1" fillId="3" borderId="9" xfId="0" applyFont="1" applyFill="1" applyBorder="1" applyAlignment="1">
      <alignment horizontal="center" vertical="center" wrapText="1" readingOrder="2"/>
    </xf>
    <xf numFmtId="0" fontId="1" fillId="3" borderId="10" xfId="0" applyFont="1" applyFill="1" applyBorder="1" applyAlignment="1">
      <alignment horizontal="center" vertical="center" wrapText="1" readingOrder="2"/>
    </xf>
    <xf numFmtId="0" fontId="1" fillId="3" borderId="11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1" xfId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S$3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S$2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8</xdr:row>
          <xdr:rowOff>15240</xdr:rowOff>
        </xdr:from>
        <xdr:to>
          <xdr:col>10</xdr:col>
          <xdr:colOff>0</xdr:colOff>
          <xdr:row>12</xdr:row>
          <xdr:rowOff>129540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6AF230D-F3B2-4716-AE61-B68C7B57CD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198120</xdr:colOff>
          <xdr:row>8</xdr:row>
          <xdr:rowOff>99060</xdr:rowOff>
        </xdr:from>
        <xdr:to>
          <xdr:col>9</xdr:col>
          <xdr:colOff>525780</xdr:colOff>
          <xdr:row>10</xdr:row>
          <xdr:rowOff>83820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7532F47-D728-45BF-9F66-FC7358C9EB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198120</xdr:colOff>
          <xdr:row>10</xdr:row>
          <xdr:rowOff>76200</xdr:rowOff>
        </xdr:from>
        <xdr:to>
          <xdr:col>9</xdr:col>
          <xdr:colOff>525780</xdr:colOff>
          <xdr:row>12</xdr:row>
          <xdr:rowOff>60960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0A4F672-1C17-45B5-B32A-F05271E434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106680</xdr:colOff>
      <xdr:row>8</xdr:row>
      <xdr:rowOff>91440</xdr:rowOff>
    </xdr:from>
    <xdr:to>
      <xdr:col>9</xdr:col>
      <xdr:colOff>243840</xdr:colOff>
      <xdr:row>10</xdr:row>
      <xdr:rowOff>45720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C083F2-D6C1-4741-9A07-254C67AC2B59}"/>
            </a:ext>
          </a:extLst>
        </xdr:cNvPr>
        <xdr:cNvSpPr txBox="1"/>
      </xdr:nvSpPr>
      <xdr:spPr>
        <a:xfrm>
          <a:off x="4983480" y="1424940"/>
          <a:ext cx="74676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ar-SA" sz="1100"/>
            <a:t>عربي</a:t>
          </a:r>
          <a:endParaRPr lang="en-US" sz="1100"/>
        </a:p>
      </xdr:txBody>
    </xdr:sp>
    <xdr:clientData/>
  </xdr:twoCellAnchor>
  <xdr:twoCellAnchor>
    <xdr:from>
      <xdr:col>8</xdr:col>
      <xdr:colOff>106680</xdr:colOff>
      <xdr:row>10</xdr:row>
      <xdr:rowOff>68580</xdr:rowOff>
    </xdr:from>
    <xdr:to>
      <xdr:col>9</xdr:col>
      <xdr:colOff>243840</xdr:colOff>
      <xdr:row>12</xdr:row>
      <xdr:rowOff>91440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E45F5F6-54D1-4F0E-BFBD-012ECCEB28F5}"/>
            </a:ext>
          </a:extLst>
        </xdr:cNvPr>
        <xdr:cNvSpPr txBox="1"/>
      </xdr:nvSpPr>
      <xdr:spPr>
        <a:xfrm>
          <a:off x="4983480" y="1638300"/>
          <a:ext cx="74676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en-GB" sz="1100"/>
            <a:t>English</a:t>
          </a:r>
          <a:endParaRPr lang="en-US" sz="1100"/>
        </a:p>
      </xdr:txBody>
    </xdr:sp>
    <xdr:clientData/>
  </xdr:twoCellAnchor>
  <xdr:twoCellAnchor>
    <xdr:from>
      <xdr:col>9</xdr:col>
      <xdr:colOff>175260</xdr:colOff>
      <xdr:row>24</xdr:row>
      <xdr:rowOff>167640</xdr:rowOff>
    </xdr:from>
    <xdr:to>
      <xdr:col>12</xdr:col>
      <xdr:colOff>175260</xdr:colOff>
      <xdr:row>26</xdr:row>
      <xdr:rowOff>152400</xdr:rowOff>
    </xdr:to>
    <xdr:sp macro="[0]!Send_Data" textlink="">
      <xdr:nvSpPr>
        <xdr:cNvPr id="3" name="Rectangle 2">
          <a:extLst>
            <a:ext uri="{FF2B5EF4-FFF2-40B4-BE49-F238E27FC236}">
              <a16:creationId xmlns:a16="http://schemas.microsoft.com/office/drawing/2014/main" id="{12174F68-D544-4D96-A415-22494C360C7B}"/>
            </a:ext>
          </a:extLst>
        </xdr:cNvPr>
        <xdr:cNvSpPr/>
      </xdr:nvSpPr>
      <xdr:spPr>
        <a:xfrm>
          <a:off x="5273040" y="3939540"/>
          <a:ext cx="1432560" cy="350520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Send</a:t>
          </a:r>
        </a:p>
      </xdr:txBody>
    </xdr:sp>
    <xdr:clientData/>
  </xdr:twoCellAnchor>
  <xdr:twoCellAnchor>
    <xdr:from>
      <xdr:col>12</xdr:col>
      <xdr:colOff>365760</xdr:colOff>
      <xdr:row>24</xdr:row>
      <xdr:rowOff>152400</xdr:rowOff>
    </xdr:from>
    <xdr:to>
      <xdr:col>15</xdr:col>
      <xdr:colOff>342900</xdr:colOff>
      <xdr:row>26</xdr:row>
      <xdr:rowOff>137160</xdr:rowOff>
    </xdr:to>
    <xdr:sp macro="[0]!ClearData" textlink="">
      <xdr:nvSpPr>
        <xdr:cNvPr id="11" name="Rectangle 10">
          <a:extLst>
            <a:ext uri="{FF2B5EF4-FFF2-40B4-BE49-F238E27FC236}">
              <a16:creationId xmlns:a16="http://schemas.microsoft.com/office/drawing/2014/main" id="{00170F83-199A-49D2-88EF-611B4DA1896C}"/>
            </a:ext>
          </a:extLst>
        </xdr:cNvPr>
        <xdr:cNvSpPr/>
      </xdr:nvSpPr>
      <xdr:spPr>
        <a:xfrm>
          <a:off x="6896100" y="3924300"/>
          <a:ext cx="1432560" cy="350520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Clear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601980</xdr:colOff>
          <xdr:row>7</xdr:row>
          <xdr:rowOff>60960</xdr:rowOff>
        </xdr:from>
        <xdr:to>
          <xdr:col>10</xdr:col>
          <xdr:colOff>15240</xdr:colOff>
          <xdr:row>13</xdr:row>
          <xdr:rowOff>7620</xdr:rowOff>
        </xdr:to>
        <xdr:sp macro="" textlink="">
          <xdr:nvSpPr>
            <xdr:cNvPr id="2050" name="Group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3BE042C-B3F7-459F-9F60-62CE08303D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167640</xdr:colOff>
          <xdr:row>8</xdr:row>
          <xdr:rowOff>60960</xdr:rowOff>
        </xdr:from>
        <xdr:to>
          <xdr:col>9</xdr:col>
          <xdr:colOff>441960</xdr:colOff>
          <xdr:row>10</xdr:row>
          <xdr:rowOff>76200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205C2F87-4440-4701-8668-6996D76BC0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167640</xdr:colOff>
          <xdr:row>10</xdr:row>
          <xdr:rowOff>38100</xdr:rowOff>
        </xdr:from>
        <xdr:to>
          <xdr:col>9</xdr:col>
          <xdr:colOff>441960</xdr:colOff>
          <xdr:row>12</xdr:row>
          <xdr:rowOff>53340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B694FF89-0057-4BA2-BA39-2C898CBC7F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350520</xdr:colOff>
      <xdr:row>8</xdr:row>
      <xdr:rowOff>68580</xdr:rowOff>
    </xdr:from>
    <xdr:to>
      <xdr:col>9</xdr:col>
      <xdr:colOff>198120</xdr:colOff>
      <xdr:row>10</xdr:row>
      <xdr:rowOff>68580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CC9900-7158-4C84-8C1A-A8E0466CB59A}"/>
            </a:ext>
          </a:extLst>
        </xdr:cNvPr>
        <xdr:cNvSpPr txBox="1"/>
      </xdr:nvSpPr>
      <xdr:spPr>
        <a:xfrm>
          <a:off x="4617720" y="1417320"/>
          <a:ext cx="106680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SA" sz="1100"/>
            <a:t>عربي</a:t>
          </a:r>
          <a:endParaRPr lang="en-US" sz="1100"/>
        </a:p>
      </xdr:txBody>
    </xdr:sp>
    <xdr:clientData/>
  </xdr:twoCellAnchor>
  <xdr:twoCellAnchor>
    <xdr:from>
      <xdr:col>7</xdr:col>
      <xdr:colOff>350520</xdr:colOff>
      <xdr:row>10</xdr:row>
      <xdr:rowOff>45720</xdr:rowOff>
    </xdr:from>
    <xdr:to>
      <xdr:col>9</xdr:col>
      <xdr:colOff>198120</xdr:colOff>
      <xdr:row>12</xdr:row>
      <xdr:rowOff>45720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763D859-5A39-4D46-958B-DCC06F48A52E}"/>
            </a:ext>
          </a:extLst>
        </xdr:cNvPr>
        <xdr:cNvSpPr txBox="1"/>
      </xdr:nvSpPr>
      <xdr:spPr>
        <a:xfrm>
          <a:off x="4617720" y="1645920"/>
          <a:ext cx="106680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GB" sz="1100"/>
            <a:t>English</a:t>
          </a:r>
          <a:endParaRPr lang="en-US" sz="1100"/>
        </a:p>
      </xdr:txBody>
    </xdr:sp>
    <xdr:clientData/>
  </xdr:twoCellAnchor>
  <xdr:twoCellAnchor>
    <xdr:from>
      <xdr:col>9</xdr:col>
      <xdr:colOff>99060</xdr:colOff>
      <xdr:row>25</xdr:row>
      <xdr:rowOff>129540</xdr:rowOff>
    </xdr:from>
    <xdr:to>
      <xdr:col>11</xdr:col>
      <xdr:colOff>563880</xdr:colOff>
      <xdr:row>27</xdr:row>
      <xdr:rowOff>175260</xdr:rowOff>
    </xdr:to>
    <xdr:sp macro="[0]!Send_Data_National_Address" textlink="">
      <xdr:nvSpPr>
        <xdr:cNvPr id="3" name="Rectangle 2">
          <a:extLst>
            <a:ext uri="{FF2B5EF4-FFF2-40B4-BE49-F238E27FC236}">
              <a16:creationId xmlns:a16="http://schemas.microsoft.com/office/drawing/2014/main" id="{56BB32EB-6CAE-4E1E-B498-D1E8A5277564}"/>
            </a:ext>
          </a:extLst>
        </xdr:cNvPr>
        <xdr:cNvSpPr/>
      </xdr:nvSpPr>
      <xdr:spPr>
        <a:xfrm>
          <a:off x="5158740" y="4030980"/>
          <a:ext cx="1242060" cy="411480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Send</a:t>
          </a:r>
        </a:p>
      </xdr:txBody>
    </xdr:sp>
    <xdr:clientData/>
  </xdr:twoCellAnchor>
  <xdr:twoCellAnchor>
    <xdr:from>
      <xdr:col>12</xdr:col>
      <xdr:colOff>167640</xdr:colOff>
      <xdr:row>25</xdr:row>
      <xdr:rowOff>114300</xdr:rowOff>
    </xdr:from>
    <xdr:to>
      <xdr:col>15</xdr:col>
      <xdr:colOff>22860</xdr:colOff>
      <xdr:row>27</xdr:row>
      <xdr:rowOff>160020</xdr:rowOff>
    </xdr:to>
    <xdr:sp macro="[0]!ClearInformation" textlink="">
      <xdr:nvSpPr>
        <xdr:cNvPr id="9" name="Rectangle 8">
          <a:extLst>
            <a:ext uri="{FF2B5EF4-FFF2-40B4-BE49-F238E27FC236}">
              <a16:creationId xmlns:a16="http://schemas.microsoft.com/office/drawing/2014/main" id="{7BBED05F-E190-457A-B2A6-CF89EDBEC2CA}"/>
            </a:ext>
          </a:extLst>
        </xdr:cNvPr>
        <xdr:cNvSpPr/>
      </xdr:nvSpPr>
      <xdr:spPr>
        <a:xfrm>
          <a:off x="6614160" y="4015740"/>
          <a:ext cx="1242060" cy="411480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Clear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malfaify@outlook.sa" TargetMode="Externa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1A9B6-BCDF-4A81-B2AB-9F05E33EFC00}">
  <sheetPr codeName="Sheet1"/>
  <dimension ref="G1:X35"/>
  <sheetViews>
    <sheetView showGridLines="0" workbookViewId="0">
      <selection activeCell="H15" sqref="H15:J15"/>
    </sheetView>
  </sheetViews>
  <sheetFormatPr defaultRowHeight="14.4" x14ac:dyDescent="0.3"/>
  <cols>
    <col min="7" max="7" width="3.21875" customWidth="1"/>
    <col min="11" max="11" width="3.109375" customWidth="1"/>
    <col min="13" max="13" width="8.88671875" customWidth="1"/>
    <col min="14" max="14" width="3.44140625" customWidth="1"/>
    <col min="18" max="18" width="3.21875" customWidth="1"/>
    <col min="19" max="21" width="8.88671875" style="11"/>
    <col min="22" max="22" width="23.109375" style="11" customWidth="1"/>
    <col min="23" max="24" width="8.88671875" style="11"/>
  </cols>
  <sheetData>
    <row r="1" spans="7:19" ht="15" thickBot="1" x14ac:dyDescent="0.35"/>
    <row r="2" spans="7:19" x14ac:dyDescent="0.3"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7:19" x14ac:dyDescent="0.3">
      <c r="G3" s="4"/>
      <c r="H3" s="35" t="s">
        <v>7</v>
      </c>
      <c r="I3" s="36"/>
      <c r="J3" s="36"/>
      <c r="K3" s="36"/>
      <c r="L3" s="36"/>
      <c r="M3" s="36"/>
      <c r="N3" s="36"/>
      <c r="O3" s="36"/>
      <c r="P3" s="36"/>
      <c r="Q3" s="36"/>
      <c r="R3" s="5"/>
      <c r="S3" s="11">
        <v>1</v>
      </c>
    </row>
    <row r="4" spans="7:19" x14ac:dyDescent="0.3">
      <c r="G4" s="4"/>
      <c r="H4" s="36"/>
      <c r="I4" s="36"/>
      <c r="J4" s="36"/>
      <c r="K4" s="36"/>
      <c r="L4" s="36"/>
      <c r="M4" s="36"/>
      <c r="N4" s="36"/>
      <c r="O4" s="36"/>
      <c r="P4" s="36"/>
      <c r="Q4" s="36"/>
      <c r="R4" s="5"/>
    </row>
    <row r="5" spans="7:19" x14ac:dyDescent="0.3"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5"/>
    </row>
    <row r="6" spans="7:19" x14ac:dyDescent="0.3">
      <c r="G6" s="4"/>
      <c r="H6" s="34" t="str">
        <f>IF(S3=1,VLOOKUP("tr3",Data_Full,3,0),VLOOKUP("tr3",Data_Full,2,0))</f>
        <v>البريد الإلكتروني</v>
      </c>
      <c r="I6" s="34"/>
      <c r="J6" s="34"/>
      <c r="K6" s="6"/>
      <c r="L6" s="37" t="str">
        <f>IF(S3=1,VLOOKUP("tr2",Data_Full,3,0),VLOOKUP("tr2",Data_Full,2,0))</f>
        <v>رقم الجوال</v>
      </c>
      <c r="M6" s="37"/>
      <c r="N6" s="6"/>
      <c r="O6" s="34" t="str">
        <f>IF(S3=1,VLOOKUP("tr1",Data_Full,3,0),VLOOKUP("tr1",Data_Full,2,0))</f>
        <v>الإسم</v>
      </c>
      <c r="P6" s="34"/>
      <c r="Q6" s="34"/>
      <c r="R6" s="5"/>
    </row>
    <row r="7" spans="7:19" ht="14.4" customHeight="1" x14ac:dyDescent="0.3">
      <c r="G7" s="4"/>
      <c r="H7" s="38"/>
      <c r="I7" s="39"/>
      <c r="J7" s="40"/>
      <c r="K7" s="6"/>
      <c r="L7" s="19"/>
      <c r="M7" s="21"/>
      <c r="N7" s="6"/>
      <c r="O7" s="19"/>
      <c r="P7" s="20"/>
      <c r="Q7" s="21"/>
      <c r="R7" s="5"/>
    </row>
    <row r="8" spans="7:19" ht="4.2" customHeight="1" x14ac:dyDescent="0.3"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5"/>
    </row>
    <row r="9" spans="7:19" x14ac:dyDescent="0.3">
      <c r="G9" s="4"/>
      <c r="H9" s="6"/>
      <c r="I9" s="6"/>
      <c r="J9" s="6"/>
      <c r="K9" s="6"/>
      <c r="L9" s="19"/>
      <c r="M9" s="20"/>
      <c r="N9" s="20"/>
      <c r="O9" s="21"/>
      <c r="P9" s="34" t="str">
        <f>IF(S3=1,VLOOKUP("tr4",Data_Full,3,0),VLOOKUP("tr4",Data_Full,2,0))</f>
        <v>رقم المبنى</v>
      </c>
      <c r="Q9" s="34"/>
      <c r="R9" s="5"/>
    </row>
    <row r="10" spans="7:19" ht="4.2" customHeight="1" x14ac:dyDescent="0.3"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5"/>
    </row>
    <row r="11" spans="7:19" x14ac:dyDescent="0.3">
      <c r="G11" s="4"/>
      <c r="H11" s="6"/>
      <c r="I11" s="6"/>
      <c r="J11" s="6"/>
      <c r="K11" s="6"/>
      <c r="L11" s="19"/>
      <c r="M11" s="20"/>
      <c r="N11" s="20"/>
      <c r="O11" s="21"/>
      <c r="P11" s="34" t="str">
        <f>IF(S3=1,VLOOKUP("tr5",Data_Full,3,0),VLOOKUP("tr5",Data_Full,2,0))</f>
        <v>الشارع</v>
      </c>
      <c r="Q11" s="34"/>
      <c r="R11" s="5"/>
    </row>
    <row r="12" spans="7:19" ht="4.2" customHeight="1" x14ac:dyDescent="0.3">
      <c r="G12" s="4"/>
      <c r="H12" s="6"/>
      <c r="I12" s="6"/>
      <c r="J12" s="6"/>
      <c r="K12" s="6"/>
      <c r="L12" s="6"/>
      <c r="M12" s="6"/>
      <c r="N12" s="6"/>
      <c r="O12" s="6"/>
      <c r="P12" s="7"/>
      <c r="Q12" s="7"/>
      <c r="R12" s="5"/>
    </row>
    <row r="13" spans="7:19" x14ac:dyDescent="0.3">
      <c r="G13" s="4"/>
      <c r="H13" s="6"/>
      <c r="I13" s="6"/>
      <c r="J13" s="6"/>
      <c r="K13" s="6"/>
      <c r="L13" s="19"/>
      <c r="M13" s="20"/>
      <c r="N13" s="20"/>
      <c r="O13" s="21"/>
      <c r="P13" s="34" t="str">
        <f>IF(S3=1,VLOOKUP("tr6",Data_Full,3,0),VLOOKUP("tr6",Data_Full,2,0))</f>
        <v>الحي</v>
      </c>
      <c r="Q13" s="34"/>
      <c r="R13" s="5"/>
    </row>
    <row r="14" spans="7:19" ht="4.2" customHeight="1" x14ac:dyDescent="0.3">
      <c r="G14" s="4"/>
      <c r="H14" s="6"/>
      <c r="I14" s="6"/>
      <c r="J14" s="6"/>
      <c r="K14" s="6"/>
      <c r="L14" s="6"/>
      <c r="M14" s="6"/>
      <c r="N14" s="6"/>
      <c r="O14" s="6"/>
      <c r="P14" s="18"/>
      <c r="Q14" s="18"/>
      <c r="R14" s="5"/>
    </row>
    <row r="15" spans="7:19" x14ac:dyDescent="0.3">
      <c r="G15" s="4"/>
      <c r="H15" s="31" t="str">
        <f>IF(S3=1,"العنوان الوطني","National Address")</f>
        <v>العنوان الوطني</v>
      </c>
      <c r="I15" s="32"/>
      <c r="J15" s="33"/>
      <c r="K15" s="6"/>
      <c r="L15" s="19"/>
      <c r="M15" s="20"/>
      <c r="N15" s="20"/>
      <c r="O15" s="21"/>
      <c r="P15" s="34" t="str">
        <f>IF(S3=1,VLOOKUP("tr7",Data_Full,3,0),VLOOKUP("tr7",Data_Full,2,0))</f>
        <v>المدينة</v>
      </c>
      <c r="Q15" s="34"/>
      <c r="R15" s="5"/>
    </row>
    <row r="16" spans="7:19" ht="4.2" customHeight="1" x14ac:dyDescent="0.3">
      <c r="G16" s="4"/>
      <c r="H16" s="12"/>
      <c r="I16" s="13"/>
      <c r="J16" s="14"/>
      <c r="K16" s="6"/>
      <c r="L16" s="6"/>
      <c r="M16" s="6"/>
      <c r="N16" s="6"/>
      <c r="O16" s="6"/>
      <c r="P16" s="6"/>
      <c r="Q16" s="6"/>
      <c r="R16" s="5"/>
    </row>
    <row r="17" spans="7:23" x14ac:dyDescent="0.3">
      <c r="G17" s="4"/>
      <c r="H17" s="25" t="str">
        <f>CONCATENATE(L9," - ",L11," - ",L13," - ",L15," ",L17," - ",L19)</f>
        <v xml:space="preserve"> -  -  -   - </v>
      </c>
      <c r="I17" s="26"/>
      <c r="J17" s="27"/>
      <c r="K17" s="6"/>
      <c r="L17" s="19"/>
      <c r="M17" s="20"/>
      <c r="N17" s="20"/>
      <c r="O17" s="21"/>
      <c r="P17" s="34" t="str">
        <f>IF(S3=1,VLOOKUP("tr8",Data_Full,3,0),VLOOKUP("tr8",Data_Full,2,0))</f>
        <v>الرمز البريدي</v>
      </c>
      <c r="Q17" s="34"/>
      <c r="R17" s="5"/>
    </row>
    <row r="18" spans="7:23" ht="4.2" customHeight="1" x14ac:dyDescent="0.3">
      <c r="G18" s="4"/>
      <c r="H18" s="25"/>
      <c r="I18" s="26"/>
      <c r="J18" s="27"/>
      <c r="K18" s="6"/>
      <c r="L18" s="6"/>
      <c r="M18" s="6"/>
      <c r="N18" s="6"/>
      <c r="O18" s="6"/>
      <c r="P18" s="6"/>
      <c r="Q18" s="6"/>
      <c r="R18" s="5"/>
    </row>
    <row r="19" spans="7:23" x14ac:dyDescent="0.3">
      <c r="G19" s="4"/>
      <c r="H19" s="28"/>
      <c r="I19" s="29"/>
      <c r="J19" s="30"/>
      <c r="K19" s="6"/>
      <c r="L19" s="19"/>
      <c r="M19" s="20"/>
      <c r="N19" s="20"/>
      <c r="O19" s="21"/>
      <c r="P19" s="34" t="str">
        <f>IF(S3=1,VLOOKUP("tr9",Data_Full,3,0),VLOOKUP("tr9",Data_Full,2,0))</f>
        <v>الرقم الإضافي</v>
      </c>
      <c r="Q19" s="34"/>
      <c r="R19" s="5"/>
    </row>
    <row r="20" spans="7:23" x14ac:dyDescent="0.3">
      <c r="G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5"/>
    </row>
    <row r="21" spans="7:23" ht="25.8" customHeight="1" x14ac:dyDescent="0.3">
      <c r="G21" s="4"/>
      <c r="H21" s="22" t="str">
        <f>IF(S3=1,VLOOKUP("tr10",Data_Full,3,0),VLOOKUP("tr10",Data_Full,2,0))</f>
        <v>أتعهد أنا الموقع أدناه بأن المعلومات أعلاه صحيحة ومطابقة وأتحمل المسؤولية كاملة في حال ثبوت خلاف ذلك.</v>
      </c>
      <c r="I21" s="23"/>
      <c r="J21" s="23"/>
      <c r="K21" s="23"/>
      <c r="L21" s="23"/>
      <c r="M21" s="23"/>
      <c r="N21" s="23"/>
      <c r="O21" s="23"/>
      <c r="P21" s="23"/>
      <c r="Q21" s="24"/>
      <c r="R21" s="5"/>
    </row>
    <row r="22" spans="7:23" x14ac:dyDescent="0.3">
      <c r="G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5"/>
    </row>
    <row r="23" spans="7:23" x14ac:dyDescent="0.3">
      <c r="G23" s="4"/>
      <c r="H23" s="15" t="str">
        <f>IF(S3=1,"",V35)</f>
        <v/>
      </c>
      <c r="I23" s="16"/>
      <c r="J23" s="19"/>
      <c r="K23" s="20"/>
      <c r="L23" s="20"/>
      <c r="M23" s="20"/>
      <c r="N23" s="20"/>
      <c r="O23" s="21"/>
      <c r="P23" s="17" t="str">
        <f>IF(S3=1,W35,"")</f>
        <v>الإسم كاملاً</v>
      </c>
      <c r="Q23" s="18"/>
      <c r="R23" s="5"/>
    </row>
    <row r="24" spans="7:23" ht="15" thickBot="1" x14ac:dyDescent="0.35"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</row>
    <row r="25" spans="7:23" x14ac:dyDescent="0.3">
      <c r="U25" s="11" t="s">
        <v>8</v>
      </c>
      <c r="V25" s="11" t="s">
        <v>19</v>
      </c>
      <c r="W25" s="11" t="s">
        <v>31</v>
      </c>
    </row>
    <row r="26" spans="7:23" x14ac:dyDescent="0.3">
      <c r="U26" s="11" t="s">
        <v>9</v>
      </c>
      <c r="V26" s="11" t="s">
        <v>20</v>
      </c>
      <c r="W26" s="11" t="s">
        <v>32</v>
      </c>
    </row>
    <row r="27" spans="7:23" x14ac:dyDescent="0.3">
      <c r="U27" s="11" t="s">
        <v>10</v>
      </c>
      <c r="V27" s="11" t="s">
        <v>21</v>
      </c>
      <c r="W27" s="11" t="s">
        <v>33</v>
      </c>
    </row>
    <row r="28" spans="7:23" x14ac:dyDescent="0.3">
      <c r="U28" s="11" t="s">
        <v>11</v>
      </c>
      <c r="V28" s="11" t="s">
        <v>22</v>
      </c>
      <c r="W28" s="11" t="s">
        <v>1</v>
      </c>
    </row>
    <row r="29" spans="7:23" x14ac:dyDescent="0.3">
      <c r="U29" s="11" t="s">
        <v>12</v>
      </c>
      <c r="V29" s="11" t="s">
        <v>23</v>
      </c>
      <c r="W29" s="11" t="s">
        <v>5</v>
      </c>
    </row>
    <row r="30" spans="7:23" x14ac:dyDescent="0.3">
      <c r="U30" s="11" t="s">
        <v>13</v>
      </c>
      <c r="V30" s="11" t="s">
        <v>24</v>
      </c>
      <c r="W30" s="11" t="s">
        <v>3</v>
      </c>
    </row>
    <row r="31" spans="7:23" x14ac:dyDescent="0.3">
      <c r="U31" s="11" t="s">
        <v>14</v>
      </c>
      <c r="V31" s="11" t="s">
        <v>25</v>
      </c>
      <c r="W31" s="11" t="s">
        <v>4</v>
      </c>
    </row>
    <row r="32" spans="7:23" x14ac:dyDescent="0.3">
      <c r="U32" s="11" t="s">
        <v>15</v>
      </c>
      <c r="V32" s="11" t="s">
        <v>26</v>
      </c>
      <c r="W32" s="11" t="s">
        <v>2</v>
      </c>
    </row>
    <row r="33" spans="21:23" x14ac:dyDescent="0.3">
      <c r="U33" s="11" t="s">
        <v>16</v>
      </c>
      <c r="V33" s="11" t="s">
        <v>27</v>
      </c>
      <c r="W33" s="11" t="s">
        <v>6</v>
      </c>
    </row>
    <row r="34" spans="21:23" x14ac:dyDescent="0.3">
      <c r="U34" s="11" t="s">
        <v>17</v>
      </c>
      <c r="V34" s="11" t="s">
        <v>29</v>
      </c>
      <c r="W34" s="11" t="s">
        <v>28</v>
      </c>
    </row>
    <row r="35" spans="21:23" x14ac:dyDescent="0.3">
      <c r="U35" s="11" t="s">
        <v>18</v>
      </c>
      <c r="V35" s="11" t="s">
        <v>30</v>
      </c>
      <c r="W35" s="11" t="s">
        <v>34</v>
      </c>
    </row>
  </sheetData>
  <mergeCells count="26">
    <mergeCell ref="H3:Q4"/>
    <mergeCell ref="O6:Q6"/>
    <mergeCell ref="O7:Q7"/>
    <mergeCell ref="L6:M6"/>
    <mergeCell ref="L7:M7"/>
    <mergeCell ref="H6:J6"/>
    <mergeCell ref="H7:J7"/>
    <mergeCell ref="L9:O9"/>
    <mergeCell ref="L11:O11"/>
    <mergeCell ref="P9:Q9"/>
    <mergeCell ref="P11:Q11"/>
    <mergeCell ref="P14:Q14"/>
    <mergeCell ref="P13:Q13"/>
    <mergeCell ref="H23:I23"/>
    <mergeCell ref="P23:Q23"/>
    <mergeCell ref="J23:O23"/>
    <mergeCell ref="L13:O13"/>
    <mergeCell ref="L15:O15"/>
    <mergeCell ref="L17:O17"/>
    <mergeCell ref="L19:O19"/>
    <mergeCell ref="H21:Q21"/>
    <mergeCell ref="H17:J19"/>
    <mergeCell ref="H15:J15"/>
    <mergeCell ref="P17:Q17"/>
    <mergeCell ref="P19:Q19"/>
    <mergeCell ref="P15:Q15"/>
  </mergeCells>
  <phoneticPr fontId="2" type="noConversion"/>
  <conditionalFormatting sqref="H23:I23">
    <cfRule type="cellIs" dxfId="3" priority="3" operator="notEqual">
      <formula>""</formula>
    </cfRule>
  </conditionalFormatting>
  <conditionalFormatting sqref="P23:Q23">
    <cfRule type="cellIs" dxfId="2" priority="1" operator="notEqual">
      <formula>""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Group Box 1">
              <controlPr defaultSize="0" autoFill="0" autoPict="0">
                <anchor moveWithCells="1">
                  <from>
                    <xdr:col>7</xdr:col>
                    <xdr:colOff>15240</xdr:colOff>
                    <xdr:row>8</xdr:row>
                    <xdr:rowOff>15240</xdr:rowOff>
                  </from>
                  <to>
                    <xdr:col>10</xdr:col>
                    <xdr:colOff>0</xdr:colOff>
                    <xdr:row>12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9</xdr:col>
                    <xdr:colOff>198120</xdr:colOff>
                    <xdr:row>8</xdr:row>
                    <xdr:rowOff>99060</xdr:rowOff>
                  </from>
                  <to>
                    <xdr:col>9</xdr:col>
                    <xdr:colOff>525780</xdr:colOff>
                    <xdr:row>10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9</xdr:col>
                    <xdr:colOff>198120</xdr:colOff>
                    <xdr:row>10</xdr:row>
                    <xdr:rowOff>76200</xdr:rowOff>
                  </from>
                  <to>
                    <xdr:col>9</xdr:col>
                    <xdr:colOff>525780</xdr:colOff>
                    <xdr:row>12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0ABCB-3F16-44EA-A743-12538044C92C}">
  <sheetPr codeName="Sheet2"/>
  <dimension ref="G1:W34"/>
  <sheetViews>
    <sheetView showGridLines="0" tabSelected="1" workbookViewId="0">
      <selection activeCell="U15" sqref="U15"/>
    </sheetView>
  </sheetViews>
  <sheetFormatPr defaultRowHeight="14.4" x14ac:dyDescent="0.3"/>
  <cols>
    <col min="7" max="7" width="2.6640625" customWidth="1"/>
    <col min="11" max="11" width="2.44140625" customWidth="1"/>
    <col min="14" max="14" width="2.44140625" customWidth="1"/>
    <col min="18" max="18" width="2.6640625" customWidth="1"/>
    <col min="19" max="23" width="8.88671875" style="11"/>
  </cols>
  <sheetData>
    <row r="1" spans="7:19" ht="15" thickBot="1" x14ac:dyDescent="0.35"/>
    <row r="2" spans="7:19" x14ac:dyDescent="0.3"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11">
        <v>2</v>
      </c>
    </row>
    <row r="3" spans="7:19" x14ac:dyDescent="0.3">
      <c r="G3" s="4"/>
      <c r="H3" s="48" t="s">
        <v>38</v>
      </c>
      <c r="I3" s="49"/>
      <c r="J3" s="49"/>
      <c r="K3" s="49"/>
      <c r="L3" s="49"/>
      <c r="M3" s="49"/>
      <c r="N3" s="49"/>
      <c r="O3" s="49"/>
      <c r="P3" s="49"/>
      <c r="Q3" s="49"/>
      <c r="R3" s="5"/>
    </row>
    <row r="4" spans="7:19" x14ac:dyDescent="0.3">
      <c r="G4" s="4"/>
      <c r="H4" s="49"/>
      <c r="I4" s="49"/>
      <c r="J4" s="49"/>
      <c r="K4" s="49"/>
      <c r="L4" s="49"/>
      <c r="M4" s="49"/>
      <c r="N4" s="49"/>
      <c r="O4" s="49"/>
      <c r="P4" s="49"/>
      <c r="Q4" s="49"/>
      <c r="R4" s="5"/>
    </row>
    <row r="5" spans="7:19" x14ac:dyDescent="0.3"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5"/>
    </row>
    <row r="6" spans="7:19" x14ac:dyDescent="0.3">
      <c r="G6" s="4"/>
      <c r="H6" s="34" t="str">
        <f>IF(S2=1,VLOOKUP("tr3",Data_Tabl,3,0),VLOOKUP("tr3",Data_Tabl,2,0))</f>
        <v>Email</v>
      </c>
      <c r="I6" s="34"/>
      <c r="J6" s="34"/>
      <c r="K6" s="6"/>
      <c r="L6" s="34" t="str">
        <f>IF(S2=1,VLOOKUP("tr2",Data_Tabl,3,0),VLOOKUP("tr2",Data_Tabl,2,0))</f>
        <v>Mobile</v>
      </c>
      <c r="M6" s="34"/>
      <c r="N6" s="6"/>
      <c r="O6" s="34" t="str">
        <f>IF(S2=1,VLOOKUP("tr1",Data_Tabl,3,0),VLOOKUP("tr1",Data_Tabl,2,0))</f>
        <v>Name</v>
      </c>
      <c r="P6" s="34"/>
      <c r="Q6" s="34"/>
      <c r="R6" s="5"/>
    </row>
    <row r="7" spans="7:19" x14ac:dyDescent="0.3">
      <c r="G7" s="4"/>
      <c r="H7" s="38" t="s">
        <v>37</v>
      </c>
      <c r="I7" s="39"/>
      <c r="J7" s="40"/>
      <c r="K7" s="6"/>
      <c r="L7" s="19">
        <v>55490327589</v>
      </c>
      <c r="M7" s="21"/>
      <c r="N7" s="6"/>
      <c r="O7" s="19" t="s">
        <v>44</v>
      </c>
      <c r="P7" s="20"/>
      <c r="Q7" s="21"/>
      <c r="R7" s="5"/>
    </row>
    <row r="8" spans="7:19" ht="5.4" customHeight="1" x14ac:dyDescent="0.3"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5"/>
    </row>
    <row r="9" spans="7:19" x14ac:dyDescent="0.3">
      <c r="G9" s="4"/>
      <c r="H9" s="6"/>
      <c r="I9" s="6"/>
      <c r="J9" s="6"/>
      <c r="K9" s="6"/>
      <c r="L9" s="19">
        <v>8859</v>
      </c>
      <c r="M9" s="20"/>
      <c r="N9" s="20"/>
      <c r="O9" s="21"/>
      <c r="P9" s="34" t="str">
        <f>IF(S2=1,VLOOKUP("tr4",Data_Tabl,3,0),VLOOKUP("tr4",Data_Tabl,2,0))</f>
        <v>Bulding No</v>
      </c>
      <c r="Q9" s="34"/>
      <c r="R9" s="5"/>
    </row>
    <row r="10" spans="7:19" ht="5.4" customHeight="1" x14ac:dyDescent="0.3"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5"/>
    </row>
    <row r="11" spans="7:19" x14ac:dyDescent="0.3">
      <c r="G11" s="4"/>
      <c r="H11" s="6"/>
      <c r="I11" s="6"/>
      <c r="J11" s="6"/>
      <c r="K11" s="6"/>
      <c r="L11" s="19" t="s">
        <v>35</v>
      </c>
      <c r="M11" s="20"/>
      <c r="N11" s="20"/>
      <c r="O11" s="21"/>
      <c r="P11" s="34" t="str">
        <f>IF(S2=1,VLOOKUP("tr5",Data_Tabl,3,0),VLOOKUP("tr5",Data_Tabl,2,0))</f>
        <v>Street</v>
      </c>
      <c r="Q11" s="34"/>
      <c r="R11" s="5"/>
    </row>
    <row r="12" spans="7:19" ht="5.4" customHeight="1" x14ac:dyDescent="0.3">
      <c r="G12" s="4"/>
      <c r="H12" s="6"/>
      <c r="I12" s="6"/>
      <c r="J12" s="6"/>
      <c r="K12" s="6"/>
      <c r="L12" s="6"/>
      <c r="M12" s="6"/>
      <c r="N12" s="6"/>
      <c r="O12" s="6"/>
      <c r="P12" s="6"/>
      <c r="Q12" s="6"/>
      <c r="R12" s="5"/>
    </row>
    <row r="13" spans="7:19" x14ac:dyDescent="0.3">
      <c r="G13" s="4"/>
      <c r="H13" s="6"/>
      <c r="I13" s="6"/>
      <c r="J13" s="6"/>
      <c r="K13" s="6"/>
      <c r="L13" s="19" t="s">
        <v>45</v>
      </c>
      <c r="M13" s="20"/>
      <c r="N13" s="20"/>
      <c r="O13" s="21"/>
      <c r="P13" s="34" t="str">
        <f>IF(S2=1,VLOOKUP("tr6",Data_Tabl,3,0),VLOOKUP("tr6",Data_Tabl,2,0))</f>
        <v>Destrict</v>
      </c>
      <c r="Q13" s="34"/>
      <c r="R13" s="5"/>
    </row>
    <row r="14" spans="7:19" ht="5.4" customHeight="1" x14ac:dyDescent="0.3">
      <c r="G14" s="4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</row>
    <row r="15" spans="7:19" x14ac:dyDescent="0.3">
      <c r="G15" s="4"/>
      <c r="H15" s="34" t="str">
        <f>IF(S2=2,"National Address","العنوان الوطني")</f>
        <v>National Address</v>
      </c>
      <c r="I15" s="34"/>
      <c r="J15" s="34"/>
      <c r="K15" s="6"/>
      <c r="L15" s="19" t="s">
        <v>36</v>
      </c>
      <c r="M15" s="20"/>
      <c r="N15" s="20"/>
      <c r="O15" s="21"/>
      <c r="P15" s="34" t="str">
        <f>IF(S2=1,VLOOKUP("tr7",Data_Tabl,3,0),VLOOKUP("tr7",Data_Tabl,2,0))</f>
        <v>City</v>
      </c>
      <c r="Q15" s="34"/>
      <c r="R15" s="5"/>
    </row>
    <row r="16" spans="7:19" ht="5.4" customHeight="1" x14ac:dyDescent="0.3">
      <c r="G16" s="4"/>
      <c r="H16" s="26" t="str">
        <f>CONCATENATE(L9," - ",L11," - ",L13," - ",L15," ",L17," - ",L19)</f>
        <v>8859 - Main Street - Alnozha - Riyadh 11202 - 8890</v>
      </c>
      <c r="I16" s="26"/>
      <c r="J16" s="26"/>
      <c r="K16" s="6"/>
      <c r="L16" s="6"/>
      <c r="M16" s="6"/>
      <c r="N16" s="6"/>
      <c r="O16" s="6"/>
      <c r="P16" s="6"/>
      <c r="Q16" s="6"/>
      <c r="R16" s="5"/>
    </row>
    <row r="17" spans="7:21" x14ac:dyDescent="0.3">
      <c r="G17" s="4"/>
      <c r="H17" s="26"/>
      <c r="I17" s="26"/>
      <c r="J17" s="26"/>
      <c r="K17" s="6"/>
      <c r="L17" s="19">
        <v>11202</v>
      </c>
      <c r="M17" s="20"/>
      <c r="N17" s="20"/>
      <c r="O17" s="21"/>
      <c r="P17" s="34" t="str">
        <f>IF(S2=1,VLOOKUP("tr8",Data_Tabl,3,0),VLOOKUP("tr8",Data_Tabl,2,0))</f>
        <v>Postal</v>
      </c>
      <c r="Q17" s="34"/>
      <c r="R17" s="5"/>
    </row>
    <row r="18" spans="7:21" ht="5.4" customHeight="1" x14ac:dyDescent="0.3">
      <c r="G18" s="4"/>
      <c r="H18" s="26"/>
      <c r="I18" s="26"/>
      <c r="J18" s="26"/>
      <c r="K18" s="6"/>
      <c r="L18" s="6"/>
      <c r="M18" s="6"/>
      <c r="N18" s="6"/>
      <c r="O18" s="6"/>
      <c r="P18" s="6"/>
      <c r="Q18" s="6"/>
      <c r="R18" s="5"/>
    </row>
    <row r="19" spans="7:21" x14ac:dyDescent="0.3">
      <c r="G19" s="4"/>
      <c r="H19" s="26"/>
      <c r="I19" s="26"/>
      <c r="J19" s="26"/>
      <c r="K19" s="6"/>
      <c r="L19" s="19">
        <v>8890</v>
      </c>
      <c r="M19" s="20"/>
      <c r="N19" s="20"/>
      <c r="O19" s="21"/>
      <c r="P19" s="34" t="str">
        <f>IF(S2=1,VLOOKUP("tr9",Data_Tabl,3,0),VLOOKUP("tr9",Data_Tabl,2,0))</f>
        <v>Additional No</v>
      </c>
      <c r="Q19" s="34"/>
      <c r="R19" s="5"/>
    </row>
    <row r="20" spans="7:21" x14ac:dyDescent="0.3">
      <c r="G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5"/>
    </row>
    <row r="21" spans="7:21" x14ac:dyDescent="0.3">
      <c r="G21" s="4"/>
      <c r="H21" s="41" t="str">
        <f>IF(S2=1,U33,T33)</f>
        <v>I, the undersigned, hereby that the above information is correct and consistent, and I will be fully responsible if it is proven otherwise.</v>
      </c>
      <c r="I21" s="42"/>
      <c r="J21" s="42"/>
      <c r="K21" s="42"/>
      <c r="L21" s="42"/>
      <c r="M21" s="42"/>
      <c r="N21" s="42"/>
      <c r="O21" s="42"/>
      <c r="P21" s="42"/>
      <c r="Q21" s="43"/>
      <c r="R21" s="5"/>
    </row>
    <row r="22" spans="7:21" x14ac:dyDescent="0.3">
      <c r="G22" s="4"/>
      <c r="H22" s="44"/>
      <c r="I22" s="45"/>
      <c r="J22" s="45"/>
      <c r="K22" s="45"/>
      <c r="L22" s="45"/>
      <c r="M22" s="45"/>
      <c r="N22" s="45"/>
      <c r="O22" s="45"/>
      <c r="P22" s="45"/>
      <c r="Q22" s="46"/>
      <c r="R22" s="5"/>
    </row>
    <row r="23" spans="7:21" x14ac:dyDescent="0.3"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5"/>
    </row>
    <row r="24" spans="7:21" x14ac:dyDescent="0.3">
      <c r="G24" s="4"/>
      <c r="H24" s="18" t="str">
        <f>IF(S2=2,T34,"")</f>
        <v>Full Name</v>
      </c>
      <c r="I24" s="47"/>
      <c r="J24" s="19" t="s">
        <v>46</v>
      </c>
      <c r="K24" s="20"/>
      <c r="L24" s="20"/>
      <c r="M24" s="20"/>
      <c r="N24" s="20"/>
      <c r="O24" s="21"/>
      <c r="P24" s="17" t="str">
        <f>IF(S2=1,U34,"")</f>
        <v/>
      </c>
      <c r="Q24" s="18"/>
      <c r="R24" s="5"/>
      <c r="S24" s="11" t="s">
        <v>8</v>
      </c>
      <c r="T24" s="11" t="s">
        <v>19</v>
      </c>
      <c r="U24" s="11" t="s">
        <v>31</v>
      </c>
    </row>
    <row r="25" spans="7:21" ht="15" thickBot="1" x14ac:dyDescent="0.35"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1" t="s">
        <v>9</v>
      </c>
      <c r="T25" s="11" t="s">
        <v>39</v>
      </c>
      <c r="U25" s="11" t="s">
        <v>32</v>
      </c>
    </row>
    <row r="26" spans="7:21" x14ac:dyDescent="0.3">
      <c r="S26" s="11" t="s">
        <v>10</v>
      </c>
      <c r="T26" s="11" t="s">
        <v>21</v>
      </c>
      <c r="U26" s="11" t="s">
        <v>0</v>
      </c>
    </row>
    <row r="27" spans="7:21" x14ac:dyDescent="0.3">
      <c r="S27" s="11" t="s">
        <v>11</v>
      </c>
      <c r="T27" s="11" t="s">
        <v>22</v>
      </c>
      <c r="U27" s="11" t="s">
        <v>1</v>
      </c>
    </row>
    <row r="28" spans="7:21" x14ac:dyDescent="0.3">
      <c r="S28" s="11" t="s">
        <v>12</v>
      </c>
      <c r="T28" s="11" t="s">
        <v>23</v>
      </c>
      <c r="U28" s="11" t="s">
        <v>43</v>
      </c>
    </row>
    <row r="29" spans="7:21" x14ac:dyDescent="0.3">
      <c r="S29" s="11" t="s">
        <v>13</v>
      </c>
      <c r="T29" s="11" t="s">
        <v>40</v>
      </c>
      <c r="U29" s="11" t="s">
        <v>3</v>
      </c>
    </row>
    <row r="30" spans="7:21" x14ac:dyDescent="0.3">
      <c r="S30" s="11" t="s">
        <v>14</v>
      </c>
      <c r="T30" s="11" t="s">
        <v>25</v>
      </c>
      <c r="U30" s="11" t="s">
        <v>4</v>
      </c>
    </row>
    <row r="31" spans="7:21" x14ac:dyDescent="0.3">
      <c r="S31" s="11" t="s">
        <v>15</v>
      </c>
      <c r="T31" s="11" t="s">
        <v>41</v>
      </c>
      <c r="U31" s="11" t="s">
        <v>2</v>
      </c>
    </row>
    <row r="32" spans="7:21" x14ac:dyDescent="0.3">
      <c r="S32" s="11" t="s">
        <v>16</v>
      </c>
      <c r="T32" s="11" t="s">
        <v>42</v>
      </c>
      <c r="U32" s="11" t="s">
        <v>6</v>
      </c>
    </row>
    <row r="33" spans="19:21" x14ac:dyDescent="0.3">
      <c r="S33" s="11" t="s">
        <v>17</v>
      </c>
      <c r="T33" s="11" t="s">
        <v>29</v>
      </c>
      <c r="U33" s="11" t="s">
        <v>28</v>
      </c>
    </row>
    <row r="34" spans="19:21" x14ac:dyDescent="0.3">
      <c r="S34" s="11" t="s">
        <v>18</v>
      </c>
      <c r="T34" s="11" t="s">
        <v>30</v>
      </c>
      <c r="U34" s="11" t="s">
        <v>34</v>
      </c>
    </row>
  </sheetData>
  <mergeCells count="25">
    <mergeCell ref="H3:Q4"/>
    <mergeCell ref="O6:Q6"/>
    <mergeCell ref="L6:M6"/>
    <mergeCell ref="H6:J6"/>
    <mergeCell ref="H7:J7"/>
    <mergeCell ref="L7:M7"/>
    <mergeCell ref="O7:Q7"/>
    <mergeCell ref="P9:Q9"/>
    <mergeCell ref="P11:Q11"/>
    <mergeCell ref="P13:Q13"/>
    <mergeCell ref="P15:Q15"/>
    <mergeCell ref="P17:Q17"/>
    <mergeCell ref="L9:O9"/>
    <mergeCell ref="L11:O11"/>
    <mergeCell ref="L13:O13"/>
    <mergeCell ref="L15:O15"/>
    <mergeCell ref="L17:O17"/>
    <mergeCell ref="H21:Q22"/>
    <mergeCell ref="J24:O24"/>
    <mergeCell ref="H16:J19"/>
    <mergeCell ref="H15:J15"/>
    <mergeCell ref="P24:Q24"/>
    <mergeCell ref="H24:I24"/>
    <mergeCell ref="P19:Q19"/>
    <mergeCell ref="L19:O19"/>
  </mergeCells>
  <phoneticPr fontId="2" type="noConversion"/>
  <conditionalFormatting sqref="H24:I24">
    <cfRule type="cellIs" dxfId="1" priority="2" operator="notEqual">
      <formula>""</formula>
    </cfRule>
  </conditionalFormatting>
  <conditionalFormatting sqref="P24:Q24">
    <cfRule type="cellIs" dxfId="0" priority="1" operator="notEqual">
      <formula>""</formula>
    </cfRule>
  </conditionalFormatting>
  <hyperlinks>
    <hyperlink ref="H7" r:id="rId1" xr:uid="{8BA43660-AB35-4EFC-9ABC-1E00B75938B8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Group Box 2">
              <controlPr defaultSize="0" autoFill="0" autoPict="0">
                <anchor moveWithCells="1">
                  <from>
                    <xdr:col>6</xdr:col>
                    <xdr:colOff>601980</xdr:colOff>
                    <xdr:row>7</xdr:row>
                    <xdr:rowOff>60960</xdr:rowOff>
                  </from>
                  <to>
                    <xdr:col>10</xdr:col>
                    <xdr:colOff>15240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9</xdr:col>
                    <xdr:colOff>167640</xdr:colOff>
                    <xdr:row>8</xdr:row>
                    <xdr:rowOff>60960</xdr:rowOff>
                  </from>
                  <to>
                    <xdr:col>9</xdr:col>
                    <xdr:colOff>441960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Option Button 4">
              <controlPr defaultSize="0" autoFill="0" autoLine="0" autoPict="0">
                <anchor moveWithCells="1">
                  <from>
                    <xdr:col>9</xdr:col>
                    <xdr:colOff>167640</xdr:colOff>
                    <xdr:row>10</xdr:row>
                    <xdr:rowOff>38100</xdr:rowOff>
                  </from>
                  <to>
                    <xdr:col>9</xdr:col>
                    <xdr:colOff>441960</xdr:colOff>
                    <xdr:row>12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Data_Full</vt:lpstr>
      <vt:lpstr>Data_Tabl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2020-04-25T17:23:47Z</dcterms:created>
  <dcterms:modified xsi:type="dcterms:W3CDTF">2020-04-25T20:34:27Z</dcterms:modified>
</cp:coreProperties>
</file>