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Excel Masterworks\CPH\"/>
    </mc:Choice>
  </mc:AlternateContent>
  <xr:revisionPtr revIDLastSave="0" documentId="13_ncr:1_{C11FC148-2BCE-4168-957E-431CF5524E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6" r:id="rId1"/>
    <sheet name="Sheet2" sheetId="7" r:id="rId2"/>
  </sheets>
  <definedNames>
    <definedName name="Calendar_Year">#REF!</definedName>
    <definedName name="ColumnTitle3">#REF!</definedName>
    <definedName name="ColumnTitle4">#REF!</definedName>
    <definedName name="ColumnTitle5">#REF!</definedName>
    <definedName name="ColumnTitleRegion..AC22.1">#REF!</definedName>
    <definedName name="lstEDates">#REF!</definedName>
    <definedName name="lstEmployees">#REF!</definedName>
    <definedName name="lstEmpNames">#REF!</definedName>
    <definedName name="lstHolidays">#REF!</definedName>
    <definedName name="lstHolidayTypes">#REF!</definedName>
    <definedName name="lstHTypes">#REF!</definedName>
    <definedName name="lstSdates">#REF!</definedName>
    <definedName name="Title1">#REF!</definedName>
    <definedName name="Title2">#REF!</definedName>
    <definedName name="valSelEmploye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6" l="1"/>
  <c r="V16" i="6"/>
  <c r="V17" i="6"/>
  <c r="V18" i="6"/>
  <c r="V19" i="6"/>
  <c r="V20" i="6"/>
  <c r="V15" i="6"/>
  <c r="V10" i="6"/>
  <c r="V11" i="6"/>
  <c r="V12" i="6"/>
  <c r="V13" i="6"/>
  <c r="V14" i="6"/>
  <c r="V9" i="6"/>
  <c r="H19" i="6"/>
  <c r="D19" i="6"/>
  <c r="J12" i="6" l="1"/>
</calcChain>
</file>

<file path=xl/sharedStrings.xml><?xml version="1.0" encoding="utf-8"?>
<sst xmlns="http://schemas.openxmlformats.org/spreadsheetml/2006/main" count="49" uniqueCount="34">
  <si>
    <t>CPH Metric</t>
  </si>
  <si>
    <t>التكاليف الداخلية</t>
  </si>
  <si>
    <t>التكاليف الخارجية</t>
  </si>
  <si>
    <t>البند</t>
  </si>
  <si>
    <t>التكلفة</t>
  </si>
  <si>
    <t>#</t>
  </si>
  <si>
    <t>عدد التوظيف</t>
  </si>
  <si>
    <t>CPH</t>
  </si>
  <si>
    <t>تكلفة فريق التوظيف</t>
  </si>
  <si>
    <t>تكاليف مدير الوظيفة</t>
  </si>
  <si>
    <t>تكاليف الأصول المستخدمة في التوظيف</t>
  </si>
  <si>
    <t>الإعلانات</t>
  </si>
  <si>
    <t>االرسوم الحكومية</t>
  </si>
  <si>
    <t xml:space="preserve">وكالات التوظيف، المعارض </t>
  </si>
  <si>
    <t>الفحص الطبي والمسح الجنائي</t>
  </si>
  <si>
    <t>التذاكر والحجوزات المتعلقة بالمقابلات والتوظيف</t>
  </si>
  <si>
    <t xml:space="preserve">رحلات العمل للفريق </t>
  </si>
  <si>
    <t>النظام الإلكتروني والتقنيات الأخرى</t>
  </si>
  <si>
    <t>الإشتراكات في قواعد البيانات الإلكترونية</t>
  </si>
  <si>
    <t>التقييم أو إختبارات ما قبل التعيين</t>
  </si>
  <si>
    <t>CPH الشهري</t>
  </si>
  <si>
    <t>يناير</t>
  </si>
  <si>
    <t>فبراير</t>
  </si>
  <si>
    <t>مارس</t>
  </si>
  <si>
    <t>أبريل</t>
  </si>
  <si>
    <t>مايو</t>
  </si>
  <si>
    <t>يوليو</t>
  </si>
  <si>
    <t>يونيو</t>
  </si>
  <si>
    <t>أغسطس</t>
  </si>
  <si>
    <t>سبتمبر</t>
  </si>
  <si>
    <t>أكتوبر</t>
  </si>
  <si>
    <t>نوفمبر</t>
  </si>
  <si>
    <t>ديسمبر</t>
  </si>
  <si>
    <t>CPH avarage ($6,110) As per 2018 Recruiting Benchmarks Survey Report, National Association of Colleges and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</si>
</sst>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d"/>
    <numFmt numFmtId="165" formatCode="&quot;LAST YEAR &quot;\ General"/>
  </numFmts>
  <fonts count="17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1"/>
      <color theme="3"/>
      <name val="Bookman Old Style"/>
      <family val="1"/>
      <scheme val="major"/>
    </font>
    <font>
      <b/>
      <sz val="26"/>
      <color theme="3"/>
      <name val="Bookman Old Style"/>
      <family val="2"/>
      <scheme val="major"/>
    </font>
    <font>
      <sz val="11"/>
      <color theme="3" tint="-0.499984740745262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1"/>
      <name val="Bookman Old Style"/>
      <family val="1"/>
      <scheme val="major"/>
    </font>
    <font>
      <sz val="11"/>
      <color theme="1"/>
      <name val="AL-Gemah-Alsomod"/>
      <charset val="178"/>
    </font>
    <font>
      <sz val="11"/>
      <color theme="0"/>
      <name val="AL-Gemah-Alsomod"/>
      <charset val="178"/>
    </font>
    <font>
      <sz val="26"/>
      <color theme="0"/>
      <name val="AL-Gemah-Alsomod"/>
      <charset val="178"/>
    </font>
    <font>
      <sz val="20"/>
      <color theme="1"/>
      <name val="AL-Gemah-Alsomod"/>
      <charset val="178"/>
    </font>
    <font>
      <sz val="14"/>
      <color theme="0"/>
      <name val="AL-Gemah-Alsomod"/>
      <charset val="178"/>
    </font>
    <font>
      <sz val="16"/>
      <color theme="0"/>
      <name val="AL-Gemah-Alsomod"/>
      <charset val="178"/>
    </font>
    <font>
      <sz val="11"/>
      <name val="AL-Gemah-Alsomod"/>
      <charset val="178"/>
    </font>
    <font>
      <sz val="18"/>
      <color theme="0"/>
      <name val="AL-Gemah-Alsomod"/>
      <charset val="178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</borders>
  <cellStyleXfs count="24">
    <xf numFmtId="0" fontId="0" fillId="0" borderId="0">
      <alignment vertical="center"/>
    </xf>
    <xf numFmtId="0" fontId="5" fillId="0" borderId="0" applyNumberFormat="0" applyFill="0" applyBorder="0" applyProtection="0">
      <alignment horizontal="left" vertical="center"/>
    </xf>
    <xf numFmtId="0" fontId="2" fillId="2" borderId="2">
      <alignment horizontal="center"/>
    </xf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5" borderId="0" applyNumberFormat="0" applyFont="0" applyBorder="0" applyAlignment="0" applyProtection="0"/>
    <xf numFmtId="0" fontId="2" fillId="6" borderId="0" applyNumberFormat="0" applyFont="0" applyBorder="0" applyAlignment="0" applyProtection="0"/>
    <xf numFmtId="0" fontId="3" fillId="2" borderId="3">
      <alignment horizontal="left" vertical="center" wrapText="1" indent="1"/>
    </xf>
    <xf numFmtId="0" fontId="4" fillId="0" borderId="0">
      <alignment horizontal="left" vertical="center" indent="2"/>
    </xf>
    <xf numFmtId="0" fontId="4" fillId="0" borderId="1" applyNumberFormat="0" applyFont="0" applyFill="0" applyAlignment="0">
      <alignment horizontal="center" vertical="center"/>
    </xf>
    <xf numFmtId="0" fontId="1" fillId="0" borderId="0">
      <alignment horizontal="left" vertical="center" wrapText="1" indent="1"/>
    </xf>
    <xf numFmtId="0" fontId="8" fillId="0" borderId="0">
      <alignment horizontal="left" vertical="center" indent="1"/>
    </xf>
    <xf numFmtId="1" fontId="1" fillId="0" borderId="0">
      <alignment horizontal="center" vertical="center"/>
    </xf>
    <xf numFmtId="14" fontId="1" fillId="0" borderId="0">
      <alignment horizontal="left" vertical="center" indent="1"/>
    </xf>
    <xf numFmtId="0" fontId="2" fillId="7" borderId="0" applyProtection="0">
      <alignment horizontal="center" vertical="center"/>
    </xf>
    <xf numFmtId="0" fontId="4" fillId="0" borderId="0" applyFill="0" applyProtection="0">
      <alignment horizontal="right" indent="1"/>
    </xf>
    <xf numFmtId="0" fontId="4" fillId="0" borderId="0" applyFill="0" applyProtection="0">
      <alignment horizontal="center" vertical="center"/>
    </xf>
    <xf numFmtId="165" fontId="6" fillId="0" borderId="0" applyFill="0" applyProtection="0">
      <alignment horizontal="center" vertical="center"/>
    </xf>
    <xf numFmtId="0" fontId="7" fillId="0" borderId="0" applyFill="0" applyProtection="0">
      <alignment horizontal="center" vertical="center"/>
    </xf>
    <xf numFmtId="164" fontId="1" fillId="0" borderId="0" applyFont="0" applyFill="0" applyBorder="0">
      <alignment horizontal="center" vertical="center"/>
    </xf>
    <xf numFmtId="0" fontId="2" fillId="7" borderId="0" applyNumberFormat="0" applyBorder="0" applyProtection="0">
      <alignment horizontal="center" vertical="center"/>
    </xf>
    <xf numFmtId="0" fontId="3" fillId="2" borderId="3">
      <alignment horizontal="left" vertical="center" inden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10" borderId="0" xfId="0" applyFont="1" applyFill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37" fontId="9" fillId="0" borderId="0" xfId="22" applyNumberFormat="1" applyFont="1" applyAlignment="1">
      <alignment vertical="center"/>
    </xf>
    <xf numFmtId="37" fontId="9" fillId="0" borderId="6" xfId="22" applyNumberFormat="1" applyFont="1" applyBorder="1" applyAlignment="1">
      <alignment vertical="center"/>
    </xf>
    <xf numFmtId="10" fontId="9" fillId="0" borderId="0" xfId="0" applyNumberFormat="1" applyFont="1">
      <alignment vertical="center"/>
    </xf>
    <xf numFmtId="3" fontId="9" fillId="0" borderId="7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12" borderId="7" xfId="0" applyFont="1" applyFill="1" applyBorder="1">
      <alignment vertical="center"/>
    </xf>
    <xf numFmtId="10" fontId="10" fillId="12" borderId="7" xfId="23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3" fontId="16" fillId="8" borderId="7" xfId="22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</cellXfs>
  <cellStyles count="24">
    <cellStyle name="Accent1" xfId="3" builtinId="29" customBuiltin="1"/>
    <cellStyle name="Accent3" xfId="4" builtinId="37" customBuiltin="1"/>
    <cellStyle name="Accent4" xfId="5" builtinId="41" customBuiltin="1"/>
    <cellStyle name="Accent5" xfId="6" builtinId="45" customBuiltin="1"/>
    <cellStyle name="Comma" xfId="22" builtinId="3"/>
    <cellStyle name="Days" xfId="19" xr:uid="{00000000-0005-0000-0000-000004000000}"/>
    <cellStyle name="Followed Hyperlink" xfId="20" builtinId="9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Hyperlink" xfId="14" builtinId="8" customBuiltin="1"/>
    <cellStyle name="Linked Cell" xfId="2" builtinId="24" customBuiltin="1"/>
    <cellStyle name="Months" xfId="8" xr:uid="{00000000-0005-0000-0000-00000D000000}"/>
    <cellStyle name="Normal" xfId="0" builtinId="0" customBuiltin="1"/>
    <cellStyle name="Percent" xfId="23" builtinId="5"/>
    <cellStyle name="Right Border" xfId="9" xr:uid="{00000000-0005-0000-0000-00000F000000}"/>
    <cellStyle name="Selection" xfId="7" xr:uid="{00000000-0005-0000-0000-000010000000}"/>
    <cellStyle name="Table Dates" xfId="13" xr:uid="{00000000-0005-0000-0000-000011000000}"/>
    <cellStyle name="Table Days" xfId="12" xr:uid="{00000000-0005-0000-0000-000012000000}"/>
    <cellStyle name="Table details" xfId="10" xr:uid="{00000000-0005-0000-0000-000013000000}"/>
    <cellStyle name="Table Headers" xfId="11" xr:uid="{00000000-0005-0000-0000-000014000000}"/>
    <cellStyle name="Title" xfId="1" builtinId="15" customBuiltin="1"/>
    <cellStyle name="Year_entry" xfId="21" xr:uid="{00000000-0005-0000-0000-000016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border outline="0">
        <top style="thin">
          <color theme="0" tint="-0.2499465926084170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L-Gemah-Alsomod"/>
        <charset val="17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L-Gemah-Alsomod"/>
        <charset val="178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0" indent="0" justifyLastLine="0" shrinkToFit="0" readingOrder="0"/>
    </dxf>
    <dxf>
      <font>
        <color theme="0"/>
      </font>
      <fill>
        <patternFill>
          <bgColor theme="9"/>
        </patternFill>
      </fill>
    </dxf>
    <dxf>
      <border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  <border>
        <bottom style="thin">
          <color theme="0" tint="-0.249977111117893"/>
        </bottom>
      </border>
    </dxf>
    <dxf>
      <font>
        <color theme="1"/>
      </font>
      <fill>
        <patternFill patternType="solid">
          <fgColor theme="0" tint="-0.249977111117893"/>
          <bgColor theme="0" tint="-0.249977111117893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fill>
        <patternFill patternType="solid">
          <fgColor theme="0" tint="-0.14996795556505021"/>
          <bgColor theme="0" tint="-4.9989318521683403E-2"/>
        </patternFill>
      </fill>
      <border>
        <left style="thin">
          <color theme="0" tint="-0.249977111117893"/>
        </left>
        <right style="thin">
          <color theme="0" tint="-0.249977111117893"/>
        </right>
        <vertical style="thin">
          <color theme="1" tint="0.34998626667073579"/>
        </vertical>
      </border>
    </dxf>
    <dxf>
      <fill>
        <patternFill patternType="solid">
          <fgColor theme="0" tint="-0.14996795556505021"/>
          <bgColor theme="0" tint="-4.9989318521683403E-2"/>
        </patternFill>
      </fill>
      <border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vertical style="thin">
          <color theme="1" tint="0.34998626667073579"/>
        </vertical>
      </border>
    </dxf>
    <dxf>
      <font>
        <b val="0"/>
        <i val="0"/>
      </font>
    </dxf>
    <dxf>
      <fill>
        <patternFill>
          <bgColor theme="2"/>
        </patternFill>
      </fill>
    </dxf>
    <dxf>
      <font>
        <b/>
        <i val="0"/>
      </font>
    </dxf>
    <dxf>
      <font>
        <color theme="0"/>
      </font>
      <fill>
        <patternFill>
          <bgColor theme="3"/>
        </patternFill>
      </fill>
      <border>
        <right/>
        <vertical style="thin">
          <color theme="0"/>
        </vertical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ck">
          <color theme="3"/>
        </bottom>
        <vertical style="thin">
          <color theme="3" tint="0.39994506668294322"/>
        </vertical>
        <horizontal/>
      </border>
    </dxf>
  </dxfs>
  <tableStyles count="2" defaultTableStyle="Attendance Record Table style" defaultPivotStyle="Leave Report">
    <tableStyle name="Attendance Record Table style" pivot="0" count="5" xr9:uid="{00000000-0011-0000-FFFF-FFFF00000000}">
      <tableStyleElement type="wholeTable" dxfId="35"/>
      <tableStyleElement type="headerRow" dxfId="34"/>
      <tableStyleElement type="firstColumn" dxfId="33"/>
      <tableStyleElement type="firstRowStripe" dxfId="32"/>
      <tableStyleElement type="firstHeaderCell" dxfId="31"/>
    </tableStyle>
    <tableStyle name="Leave Report" table="0" count="13" xr9:uid="{00000000-0011-0000-FFFF-FFFF01000000}">
      <tableStyleElement type="wholeTable" dxfId="30"/>
      <tableStyleElement type="headerRow" dxfId="29"/>
      <tableStyleElement type="totalRow" dxfId="28"/>
      <tableStyleElement type="firstRowStripe" dxfId="27"/>
      <tableStyleElement type="firstColumnStripe" dxfId="26"/>
      <tableStyleElement type="firstSubtotalColumn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thir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53025302530254E-2"/>
          <c:y val="0.16129032258064516"/>
          <c:w val="0.93949394939493946"/>
          <c:h val="0.693292572299430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Sheet1!$U$9:$U$20</c:f>
              <c:strCache>
                <c:ptCount val="12"/>
                <c:pt idx="0">
                  <c:v>يناير</c:v>
                </c:pt>
                <c:pt idx="1">
                  <c:v>فبراير</c:v>
                </c:pt>
                <c:pt idx="2">
                  <c:v>مارس</c:v>
                </c:pt>
                <c:pt idx="3">
                  <c:v>أبريل</c:v>
                </c:pt>
                <c:pt idx="4">
                  <c:v>مايو</c:v>
                </c:pt>
                <c:pt idx="5">
                  <c:v>يونيو</c:v>
                </c:pt>
                <c:pt idx="6">
                  <c:v>يوليو</c:v>
                </c:pt>
                <c:pt idx="7">
                  <c:v>أغسطس</c:v>
                </c:pt>
                <c:pt idx="8">
                  <c:v>سبتمبر</c:v>
                </c:pt>
                <c:pt idx="9">
                  <c:v>أكتوبر</c:v>
                </c:pt>
                <c:pt idx="10">
                  <c:v>نوفمبر</c:v>
                </c:pt>
                <c:pt idx="11">
                  <c:v>ديسمبر</c:v>
                </c:pt>
              </c:strCache>
            </c:strRef>
          </c:cat>
          <c:val>
            <c:numRef>
              <c:f>Sheet1!$V$9:$V$20</c:f>
              <c:numCache>
                <c:formatCode>General</c:formatCode>
                <c:ptCount val="12"/>
                <c:pt idx="0">
                  <c:v>12000</c:v>
                </c:pt>
                <c:pt idx="1">
                  <c:v>13000</c:v>
                </c:pt>
                <c:pt idx="2">
                  <c:v>18000</c:v>
                </c:pt>
                <c:pt idx="3">
                  <c:v>20000</c:v>
                </c:pt>
                <c:pt idx="4">
                  <c:v>17000</c:v>
                </c:pt>
                <c:pt idx="5">
                  <c:v>22000</c:v>
                </c:pt>
                <c:pt idx="6">
                  <c:v>23000</c:v>
                </c:pt>
                <c:pt idx="7">
                  <c:v>12000</c:v>
                </c:pt>
                <c:pt idx="8">
                  <c:v>15000</c:v>
                </c:pt>
                <c:pt idx="9">
                  <c:v>15000</c:v>
                </c:pt>
                <c:pt idx="10">
                  <c:v>12000</c:v>
                </c:pt>
                <c:pt idx="11">
                  <c:v>6000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36-4796-940E-70ECD1404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593802936"/>
        <c:axId val="593808376"/>
      </c:lineChart>
      <c:catAx>
        <c:axId val="59380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08376"/>
        <c:crosses val="autoZero"/>
        <c:auto val="1"/>
        <c:lblAlgn val="ctr"/>
        <c:lblOffset val="100"/>
        <c:noMultiLvlLbl val="0"/>
      </c:catAx>
      <c:valAx>
        <c:axId val="593808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380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13</xdr:row>
      <xdr:rowOff>83820</xdr:rowOff>
    </xdr:from>
    <xdr:to>
      <xdr:col>17</xdr:col>
      <xdr:colOff>594360</xdr:colOff>
      <xdr:row>19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17DBA4-8114-4040-8301-D25FDC272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344824</xdr:colOff>
      <xdr:row>1</xdr:row>
      <xdr:rowOff>30479</xdr:rowOff>
    </xdr:from>
    <xdr:to>
      <xdr:col>17</xdr:col>
      <xdr:colOff>480060</xdr:colOff>
      <xdr:row>3</xdr:row>
      <xdr:rowOff>154044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C7A2F2-AA51-4C4A-9AB6-F7659F441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843140" y="243839"/>
          <a:ext cx="744836" cy="550285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1</xdr:row>
      <xdr:rowOff>38099</xdr:rowOff>
    </xdr:from>
    <xdr:to>
      <xdr:col>2</xdr:col>
      <xdr:colOff>485756</xdr:colOff>
      <xdr:row>3</xdr:row>
      <xdr:rowOff>161664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8C03B10-608F-4900-987E-490A4F6A4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421624" y="251459"/>
          <a:ext cx="744836" cy="5502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4DA1C6-8D6A-4764-AE70-DAC9FD6F3731}" name="Table1" displayName="Table1" ref="B8:D19" totalsRowCount="1" headerRowDxfId="16" dataDxfId="15">
  <autoFilter ref="B8:D18" xr:uid="{7961CEDA-0648-4819-9193-9B59D1C3BCD5}"/>
  <tableColumns count="3">
    <tableColumn id="1" xr3:uid="{4BB01CD8-7120-45AE-88C0-AAB94D6EF59F}" name="#" dataDxfId="14" totalsRowDxfId="2"/>
    <tableColumn id="2" xr3:uid="{3D47F0D4-D25F-4314-ADE8-517F5790B953}" name="البند" dataDxfId="13" totalsRowDxfId="1"/>
    <tableColumn id="3" xr3:uid="{1B091CDA-8356-44E3-866C-8CA42BCE6E33}" name="التكلفة" totalsRowFunction="sum" dataDxfId="12" totalsRowDxfId="0" dataCellStyle="Comma" totalsRowCellStyle="Comma"/>
  </tableColumns>
  <tableStyleInfo name="Attendance Record Table 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FAAF46-D24E-43DC-B040-B5FF93D714DA}" name="Table2" displayName="Table2" ref="F8:H19" totalsRowCount="1" headerRowDxfId="11" dataDxfId="10" tableBorderDxfId="9">
  <autoFilter ref="F8:H18" xr:uid="{56FEAE7D-C9DE-4251-A124-6863051E74B7}"/>
  <tableColumns count="3">
    <tableColumn id="1" xr3:uid="{B6D5F64B-5765-43BB-BE53-794858DF78CE}" name="#" dataDxfId="8" totalsRowDxfId="5"/>
    <tableColumn id="2" xr3:uid="{1EFA1885-E83B-44BD-A65C-2609723075C8}" name="البند" dataDxfId="7" totalsRowDxfId="4"/>
    <tableColumn id="3" xr3:uid="{34B57727-E6BC-4C26-BE7E-C468766CC1BC}" name="التكلفة" totalsRowFunction="sum" dataDxfId="6" totalsRowDxfId="3" dataCellStyle="Comma" totalsRowCellStyle="Comma"/>
  </tableColumns>
  <tableStyleInfo name="Attendance Record Table style" showFirstColumn="0" showLastColumn="0" showRowStripes="1" showColumnStripes="0"/>
</table>
</file>

<file path=xl/theme/theme1.xml><?xml version="1.0" encoding="utf-8"?>
<a:theme xmlns:a="http://schemas.openxmlformats.org/drawingml/2006/main" name="Employee Attendance Tracker">
  <a:themeElements>
    <a:clrScheme name="Custom 3">
      <a:dk1>
        <a:sysClr val="windowText" lastClr="000000"/>
      </a:dk1>
      <a:lt1>
        <a:sysClr val="window" lastClr="FFFFFF"/>
      </a:lt1>
      <a:dk2>
        <a:srgbClr val="36384E"/>
      </a:dk2>
      <a:lt2>
        <a:srgbClr val="E6E6E6"/>
      </a:lt2>
      <a:accent1>
        <a:srgbClr val="8BBEDD"/>
      </a:accent1>
      <a:accent2>
        <a:srgbClr val="53B9B4"/>
      </a:accent2>
      <a:accent3>
        <a:srgbClr val="9FD179"/>
      </a:accent3>
      <a:accent4>
        <a:srgbClr val="F6E166"/>
      </a:accent4>
      <a:accent5>
        <a:srgbClr val="F9A755"/>
      </a:accent5>
      <a:accent6>
        <a:srgbClr val="ED7669"/>
      </a:accent6>
      <a:hlink>
        <a:srgbClr val="0000FF"/>
      </a:hlink>
      <a:folHlink>
        <a:srgbClr val="800080"/>
      </a:folHlink>
    </a:clrScheme>
    <a:fontScheme name="67 employee attendance tracker">
      <a:majorFont>
        <a:latin typeface="Bookman Old Style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D109-2351-4158-B94B-56D2A79712B9}">
  <dimension ref="B2:V22"/>
  <sheetViews>
    <sheetView showGridLines="0" rightToLeft="1" tabSelected="1" workbookViewId="0">
      <selection activeCell="D17" sqref="D17"/>
    </sheetView>
  </sheetViews>
  <sheetFormatPr defaultRowHeight="16.8" x14ac:dyDescent="0.3"/>
  <cols>
    <col min="1" max="1" width="8.88671875" style="1"/>
    <col min="2" max="2" width="4.77734375" style="1" customWidth="1"/>
    <col min="3" max="3" width="31.21875" style="1" customWidth="1"/>
    <col min="4" max="4" width="12" style="1" customWidth="1"/>
    <col min="5" max="5" width="1.77734375" style="1" customWidth="1"/>
    <col min="6" max="6" width="4.77734375" style="1" customWidth="1"/>
    <col min="7" max="7" width="31.21875" style="1" customWidth="1"/>
    <col min="8" max="8" width="12" style="1" customWidth="1"/>
    <col min="9" max="9" width="1.88671875" style="1" customWidth="1"/>
    <col min="10" max="12" width="8.88671875" style="1"/>
    <col min="13" max="13" width="1.109375" style="1" customWidth="1"/>
    <col min="14" max="14" width="8.88671875" style="1"/>
    <col min="15" max="15" width="9.109375" style="1" bestFit="1" customWidth="1"/>
    <col min="16" max="16" width="0.88671875" style="1" customWidth="1"/>
    <col min="17" max="19" width="8.88671875" style="1"/>
    <col min="20" max="20" width="8.88671875" style="14"/>
    <col min="21" max="22" width="8.88671875" style="11"/>
    <col min="23" max="16384" width="8.88671875" style="1"/>
  </cols>
  <sheetData>
    <row r="2" spans="2:22" ht="16.8" customHeight="1" x14ac:dyDescent="0.3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22" ht="16.8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22" ht="16.8" customHeight="1" x14ac:dyDescent="0.3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T4" s="11">
        <f>6110*3.75</f>
        <v>22912.5</v>
      </c>
    </row>
    <row r="5" spans="2:22" ht="2.4" customHeight="1" x14ac:dyDescent="0.3"/>
    <row r="6" spans="2:22" ht="24.6" customHeight="1" x14ac:dyDescent="0.3">
      <c r="B6" s="15" t="s">
        <v>1</v>
      </c>
      <c r="C6" s="15"/>
      <c r="D6" s="15"/>
      <c r="F6" s="15" t="s">
        <v>2</v>
      </c>
      <c r="G6" s="15"/>
      <c r="H6" s="15"/>
      <c r="J6" s="15" t="s">
        <v>6</v>
      </c>
      <c r="K6" s="15"/>
      <c r="L6" s="15"/>
      <c r="N6" s="15" t="s">
        <v>20</v>
      </c>
      <c r="O6" s="15"/>
      <c r="P6" s="15"/>
      <c r="Q6" s="15"/>
      <c r="R6" s="15"/>
    </row>
    <row r="7" spans="2:22" ht="7.2" customHeight="1" x14ac:dyDescent="0.3"/>
    <row r="8" spans="2:22" ht="23.4" customHeight="1" x14ac:dyDescent="0.3">
      <c r="B8" s="2" t="s">
        <v>5</v>
      </c>
      <c r="C8" s="2" t="s">
        <v>3</v>
      </c>
      <c r="D8" s="2" t="s">
        <v>4</v>
      </c>
      <c r="F8" s="3" t="s">
        <v>5</v>
      </c>
      <c r="G8" s="4" t="s">
        <v>3</v>
      </c>
      <c r="H8" s="5" t="s">
        <v>4</v>
      </c>
      <c r="J8" s="18">
        <v>50</v>
      </c>
      <c r="K8" s="19"/>
      <c r="L8" s="20"/>
      <c r="N8" s="12" t="s">
        <v>21</v>
      </c>
      <c r="O8" s="10">
        <v>12000</v>
      </c>
      <c r="Q8" s="12" t="s">
        <v>26</v>
      </c>
      <c r="R8" s="10">
        <v>23000</v>
      </c>
    </row>
    <row r="9" spans="2:22" ht="23.4" customHeight="1" x14ac:dyDescent="0.3">
      <c r="B9" s="1">
        <v>1</v>
      </c>
      <c r="C9" s="1" t="s">
        <v>8</v>
      </c>
      <c r="D9" s="7">
        <v>500000</v>
      </c>
      <c r="F9" s="1">
        <v>1</v>
      </c>
      <c r="G9" s="1" t="s">
        <v>11</v>
      </c>
      <c r="H9" s="7">
        <v>30000</v>
      </c>
      <c r="J9" s="21"/>
      <c r="K9" s="22"/>
      <c r="L9" s="23"/>
      <c r="N9" s="12" t="s">
        <v>22</v>
      </c>
      <c r="O9" s="10">
        <v>13000</v>
      </c>
      <c r="Q9" s="12" t="s">
        <v>28</v>
      </c>
      <c r="R9" s="10">
        <v>12000</v>
      </c>
      <c r="U9" s="11" t="s">
        <v>21</v>
      </c>
      <c r="V9" s="11">
        <f>IF(O8=0,NA(),O8)</f>
        <v>12000</v>
      </c>
    </row>
    <row r="10" spans="2:22" ht="23.4" customHeight="1" x14ac:dyDescent="0.3">
      <c r="B10" s="1">
        <v>2</v>
      </c>
      <c r="C10" s="1" t="s">
        <v>9</v>
      </c>
      <c r="D10" s="7">
        <v>5000</v>
      </c>
      <c r="F10" s="1">
        <v>2</v>
      </c>
      <c r="G10" s="1" t="s">
        <v>13</v>
      </c>
      <c r="H10" s="7">
        <v>10000</v>
      </c>
      <c r="N10" s="12" t="s">
        <v>23</v>
      </c>
      <c r="O10" s="10">
        <v>18000</v>
      </c>
      <c r="Q10" s="12" t="s">
        <v>29</v>
      </c>
      <c r="R10" s="10">
        <v>15000</v>
      </c>
      <c r="U10" s="11" t="s">
        <v>22</v>
      </c>
      <c r="V10" s="11">
        <f t="shared" ref="V10:V14" si="0">IF(O9=0,NA(),O9)</f>
        <v>13000</v>
      </c>
    </row>
    <row r="11" spans="2:22" ht="23.4" customHeight="1" x14ac:dyDescent="0.3">
      <c r="B11" s="1">
        <v>3</v>
      </c>
      <c r="C11" s="1" t="s">
        <v>10</v>
      </c>
      <c r="D11" s="7">
        <v>10000</v>
      </c>
      <c r="F11" s="1">
        <v>3</v>
      </c>
      <c r="G11" s="1" t="s">
        <v>12</v>
      </c>
      <c r="H11" s="7">
        <v>5000</v>
      </c>
      <c r="J11" s="24" t="s">
        <v>7</v>
      </c>
      <c r="K11" s="24"/>
      <c r="L11" s="24"/>
      <c r="N11" s="12" t="s">
        <v>24</v>
      </c>
      <c r="O11" s="10">
        <v>20000</v>
      </c>
      <c r="Q11" s="12" t="s">
        <v>30</v>
      </c>
      <c r="R11" s="10">
        <v>15000</v>
      </c>
      <c r="U11" s="11" t="s">
        <v>23</v>
      </c>
      <c r="V11" s="11">
        <f t="shared" si="0"/>
        <v>18000</v>
      </c>
    </row>
    <row r="12" spans="2:22" ht="23.4" customHeight="1" x14ac:dyDescent="0.3">
      <c r="B12" s="1">
        <v>4</v>
      </c>
      <c r="C12" s="1" t="s">
        <v>16</v>
      </c>
      <c r="D12" s="7">
        <v>14000</v>
      </c>
      <c r="F12" s="1">
        <v>4</v>
      </c>
      <c r="G12" s="1" t="s">
        <v>14</v>
      </c>
      <c r="H12" s="7">
        <v>3000</v>
      </c>
      <c r="J12" s="16">
        <f>(Table1[[#Totals],[التكلفة]]+Table2[[#Totals],[التكلفة]])/J8</f>
        <v>11870</v>
      </c>
      <c r="K12" s="16"/>
      <c r="L12" s="16"/>
      <c r="N12" s="12" t="s">
        <v>25</v>
      </c>
      <c r="O12" s="10">
        <v>17000</v>
      </c>
      <c r="P12" s="9"/>
      <c r="Q12" s="13" t="s">
        <v>31</v>
      </c>
      <c r="R12" s="10">
        <v>12000</v>
      </c>
      <c r="U12" s="11" t="s">
        <v>24</v>
      </c>
      <c r="V12" s="11">
        <f t="shared" si="0"/>
        <v>20000</v>
      </c>
    </row>
    <row r="13" spans="2:22" ht="23.4" customHeight="1" x14ac:dyDescent="0.3">
      <c r="B13" s="1">
        <v>5</v>
      </c>
      <c r="C13" s="1" t="s">
        <v>17</v>
      </c>
      <c r="D13" s="7">
        <v>0</v>
      </c>
      <c r="F13" s="1">
        <v>5</v>
      </c>
      <c r="G13" s="1" t="s">
        <v>15</v>
      </c>
      <c r="H13" s="7">
        <v>1000</v>
      </c>
      <c r="J13" s="16"/>
      <c r="K13" s="16"/>
      <c r="L13" s="16"/>
      <c r="N13" s="12" t="s">
        <v>27</v>
      </c>
      <c r="O13" s="10">
        <v>22000</v>
      </c>
      <c r="Q13" s="12" t="s">
        <v>32</v>
      </c>
      <c r="R13" s="10">
        <v>6000</v>
      </c>
      <c r="U13" s="11" t="s">
        <v>25</v>
      </c>
      <c r="V13" s="11">
        <f t="shared" si="0"/>
        <v>17000</v>
      </c>
    </row>
    <row r="14" spans="2:22" ht="23.4" customHeight="1" x14ac:dyDescent="0.3">
      <c r="B14" s="1">
        <v>6</v>
      </c>
      <c r="D14" s="7"/>
      <c r="F14" s="1">
        <v>6</v>
      </c>
      <c r="G14" s="1" t="s">
        <v>18</v>
      </c>
      <c r="H14" s="7">
        <v>13000</v>
      </c>
      <c r="U14" s="11" t="s">
        <v>27</v>
      </c>
      <c r="V14" s="11">
        <f t="shared" si="0"/>
        <v>22000</v>
      </c>
    </row>
    <row r="15" spans="2:22" ht="23.4" customHeight="1" x14ac:dyDescent="0.3">
      <c r="B15" s="1">
        <v>7</v>
      </c>
      <c r="D15" s="7"/>
      <c r="F15" s="1">
        <v>7</v>
      </c>
      <c r="G15" s="1" t="s">
        <v>19</v>
      </c>
      <c r="H15" s="7">
        <v>2500</v>
      </c>
      <c r="U15" s="11" t="s">
        <v>26</v>
      </c>
      <c r="V15" s="11">
        <f>IF(R8=0,NA(),R8)</f>
        <v>23000</v>
      </c>
    </row>
    <row r="16" spans="2:22" ht="23.4" customHeight="1" x14ac:dyDescent="0.3">
      <c r="B16" s="1">
        <v>8</v>
      </c>
      <c r="D16" s="7"/>
      <c r="F16" s="1">
        <v>8</v>
      </c>
      <c r="H16" s="7"/>
      <c r="U16" s="11" t="s">
        <v>28</v>
      </c>
      <c r="V16" s="11">
        <f t="shared" ref="V16:V20" si="1">IF(R9=0,NA(),R9)</f>
        <v>12000</v>
      </c>
    </row>
    <row r="17" spans="2:22" ht="23.4" customHeight="1" x14ac:dyDescent="0.3">
      <c r="B17" s="1">
        <v>9</v>
      </c>
      <c r="D17" s="7"/>
      <c r="F17" s="1">
        <v>9</v>
      </c>
      <c r="H17" s="7"/>
      <c r="U17" s="11" t="s">
        <v>29</v>
      </c>
      <c r="V17" s="11">
        <f t="shared" si="1"/>
        <v>15000</v>
      </c>
    </row>
    <row r="18" spans="2:22" ht="23.4" customHeight="1" thickBot="1" x14ac:dyDescent="0.35">
      <c r="B18" s="6">
        <v>10</v>
      </c>
      <c r="C18" s="6"/>
      <c r="D18" s="8"/>
      <c r="F18" s="6">
        <v>10</v>
      </c>
      <c r="G18" s="6"/>
      <c r="H18" s="8"/>
      <c r="U18" s="11" t="s">
        <v>30</v>
      </c>
      <c r="V18" s="11">
        <f t="shared" si="1"/>
        <v>15000</v>
      </c>
    </row>
    <row r="19" spans="2:22" ht="17.399999999999999" thickTop="1" x14ac:dyDescent="0.3">
      <c r="D19" s="7">
        <f>SUBTOTAL(109,Table1[التكلفة])</f>
        <v>529000</v>
      </c>
      <c r="H19" s="7">
        <f>SUBTOTAL(109,Table2[التكلفة])</f>
        <v>64500</v>
      </c>
      <c r="U19" s="11" t="s">
        <v>31</v>
      </c>
      <c r="V19" s="11">
        <f t="shared" si="1"/>
        <v>12000</v>
      </c>
    </row>
    <row r="20" spans="2:22" x14ac:dyDescent="0.3">
      <c r="U20" s="11" t="s">
        <v>32</v>
      </c>
      <c r="V20" s="11">
        <f t="shared" si="1"/>
        <v>6000</v>
      </c>
    </row>
    <row r="22" spans="2:22" x14ac:dyDescent="0.3">
      <c r="R22" s="1" t="s">
        <v>33</v>
      </c>
    </row>
  </sheetData>
  <mergeCells count="8">
    <mergeCell ref="N6:R6"/>
    <mergeCell ref="J12:L13"/>
    <mergeCell ref="B2:R4"/>
    <mergeCell ref="B6:D6"/>
    <mergeCell ref="F6:H6"/>
    <mergeCell ref="J6:L6"/>
    <mergeCell ref="J8:L9"/>
    <mergeCell ref="J11:L11"/>
  </mergeCells>
  <conditionalFormatting sqref="J12:L13">
    <cfRule type="expression" dxfId="17" priority="1">
      <formula>$J$12&gt;=$T$4</formula>
    </cfRule>
  </conditionalFormatting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0A6B-5095-401F-AA27-B70226DF536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hp</cp:lastModifiedBy>
  <dcterms:created xsi:type="dcterms:W3CDTF">2016-12-03T09:43:22Z</dcterms:created>
  <dcterms:modified xsi:type="dcterms:W3CDTF">2020-04-11T21:25:15Z</dcterms:modified>
</cp:coreProperties>
</file>